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randmareschal/Documents/Enseignement/TQG-2/"/>
    </mc:Choice>
  </mc:AlternateContent>
  <xr:revisionPtr revIDLastSave="0" documentId="13_ncr:1_{44770184-A0B6-C449-980C-C19C3EB72BEF}" xr6:coauthVersionLast="45" xr6:coauthVersionMax="45" xr10:uidLastSave="{00000000-0000-0000-0000-000000000000}"/>
  <bookViews>
    <workbookView xWindow="25920" yWindow="-19100" windowWidth="27460" windowHeight="16040" xr2:uid="{2AD64BC5-0113-A043-A703-6F8F5EDD8940}"/>
  </bookViews>
  <sheets>
    <sheet name="Giapetto" sheetId="1" r:id="rId1"/>
    <sheet name="Autos" sheetId="6" r:id="rId2"/>
    <sheet name="Diet" sheetId="7" r:id="rId3"/>
    <sheet name="Horaire" sheetId="8" r:id="rId4"/>
    <sheet name="Finco" sheetId="12" r:id="rId5"/>
    <sheet name="Exemple 2" sheetId="9" r:id="rId6"/>
    <sheet name="BigMac" sheetId="13" r:id="rId7"/>
  </sheets>
  <definedNames>
    <definedName name="solver_adj" localSheetId="1" hidden="1">Autos!$B$4:$C$4</definedName>
    <definedName name="solver_adj" localSheetId="6" hidden="1">BigMac!$O$4:$O$18</definedName>
    <definedName name="solver_adj" localSheetId="2" hidden="1">Diet!$B$4:$E$4</definedName>
    <definedName name="solver_adj" localSheetId="5" hidden="1">'Exemple 2'!$B$3:$C$3</definedName>
    <definedName name="solver_adj" localSheetId="4" hidden="1">Finco!$B$4:$I$4</definedName>
    <definedName name="solver_adj" localSheetId="0" hidden="1">Giapetto!$B$4:$C$4</definedName>
    <definedName name="solver_adj" localSheetId="3" hidden="1">Horaire!$B$4:$H$4</definedName>
    <definedName name="solver_cvg" localSheetId="1" hidden="1">0.0001</definedName>
    <definedName name="solver_cvg" localSheetId="6" hidden="1">0.0001</definedName>
    <definedName name="solver_cvg" localSheetId="2" hidden="1">0.0001</definedName>
    <definedName name="solver_cvg" localSheetId="5" hidden="1">0.0001</definedName>
    <definedName name="solver_cvg" localSheetId="4" hidden="1">0.0001</definedName>
    <definedName name="solver_cvg" localSheetId="0" hidden="1">0.0001</definedName>
    <definedName name="solver_cvg" localSheetId="3" hidden="1">0.0001</definedName>
    <definedName name="solver_drv" localSheetId="1" hidden="1">1</definedName>
    <definedName name="solver_drv" localSheetId="6" hidden="1">1</definedName>
    <definedName name="solver_drv" localSheetId="2" hidden="1">1</definedName>
    <definedName name="solver_drv" localSheetId="5" hidden="1">1</definedName>
    <definedName name="solver_drv" localSheetId="4" hidden="1">1</definedName>
    <definedName name="solver_drv" localSheetId="0" hidden="1">1</definedName>
    <definedName name="solver_drv" localSheetId="3" hidden="1">1</definedName>
    <definedName name="solver_eng" localSheetId="1" hidden="1">2</definedName>
    <definedName name="solver_eng" localSheetId="6" hidden="1">2</definedName>
    <definedName name="solver_eng" localSheetId="2" hidden="1">2</definedName>
    <definedName name="solver_eng" localSheetId="5" hidden="1">3</definedName>
    <definedName name="solver_eng" localSheetId="4" hidden="1">2</definedName>
    <definedName name="solver_eng" localSheetId="0" hidden="1">2</definedName>
    <definedName name="solver_eng" localSheetId="3" hidden="1">2</definedName>
    <definedName name="solver_itr" localSheetId="1" hidden="1">2147483647</definedName>
    <definedName name="solver_itr" localSheetId="6" hidden="1">2147483647</definedName>
    <definedName name="solver_itr" localSheetId="2" hidden="1">2147483647</definedName>
    <definedName name="solver_itr" localSheetId="5" hidden="1">2147483647</definedName>
    <definedName name="solver_itr" localSheetId="4" hidden="1">2147483647</definedName>
    <definedName name="solver_itr" localSheetId="0" hidden="1">2147483647</definedName>
    <definedName name="solver_itr" localSheetId="3" hidden="1">2147483647</definedName>
    <definedName name="solver_lhs1" localSheetId="1" hidden="1">Autos!$D$7:$D$8</definedName>
    <definedName name="solver_lhs1" localSheetId="6" hidden="1">BigMac!$D$20</definedName>
    <definedName name="solver_lhs1" localSheetId="2" hidden="1">Diet!$F$7:$F$10</definedName>
    <definedName name="solver_lhs1" localSheetId="5" hidden="1">'Exemple 2'!$D$6:$D$9</definedName>
    <definedName name="solver_lhs1" localSheetId="4" hidden="1">Finco!$J$10:$J$14</definedName>
    <definedName name="solver_lhs1" localSheetId="0" hidden="1">Giapetto!$D$7:$D$9</definedName>
    <definedName name="solver_lhs1" localSheetId="3" hidden="1">Horaire!$B$4:$H$4</definedName>
    <definedName name="solver_lhs2" localSheetId="1" hidden="1">Autos!$D$9:$D$10</definedName>
    <definedName name="solver_lhs2" localSheetId="6" hidden="1">BigMac!$E$20:$F$20</definedName>
    <definedName name="solver_lhs2" localSheetId="4" hidden="1">Finco!$J$7:$J$9</definedName>
    <definedName name="solver_lhs2" localSheetId="3" hidden="1">Horaire!$I$7:$I$13</definedName>
    <definedName name="solver_lhs3" localSheetId="6" hidden="1">BigMac!$G$20:$M$20</definedName>
    <definedName name="solver_lin" localSheetId="1" hidden="1">1</definedName>
    <definedName name="solver_lin" localSheetId="6" hidden="1">1</definedName>
    <definedName name="solver_lin" localSheetId="2" hidden="1">1</definedName>
    <definedName name="solver_lin" localSheetId="5" hidden="1">2</definedName>
    <definedName name="solver_lin" localSheetId="4" hidden="1">1</definedName>
    <definedName name="solver_lin" localSheetId="0" hidden="1">1</definedName>
    <definedName name="solver_lin" localSheetId="3" hidden="1">1</definedName>
    <definedName name="solver_mip" localSheetId="1" hidden="1">2147483647</definedName>
    <definedName name="solver_mip" localSheetId="6" hidden="1">2147483647</definedName>
    <definedName name="solver_mip" localSheetId="2" hidden="1">2147483647</definedName>
    <definedName name="solver_mip" localSheetId="5" hidden="1">2147483647</definedName>
    <definedName name="solver_mip" localSheetId="4" hidden="1">2147483647</definedName>
    <definedName name="solver_mip" localSheetId="0" hidden="1">2147483647</definedName>
    <definedName name="solver_mip" localSheetId="3" hidden="1">2147483647</definedName>
    <definedName name="solver_mni" localSheetId="1" hidden="1">30</definedName>
    <definedName name="solver_mni" localSheetId="6" hidden="1">30</definedName>
    <definedName name="solver_mni" localSheetId="2" hidden="1">30</definedName>
    <definedName name="solver_mni" localSheetId="5" hidden="1">30</definedName>
    <definedName name="solver_mni" localSheetId="4" hidden="1">30</definedName>
    <definedName name="solver_mni" localSheetId="0" hidden="1">30</definedName>
    <definedName name="solver_mni" localSheetId="3" hidden="1">30</definedName>
    <definedName name="solver_mrt" localSheetId="1" hidden="1">0.075</definedName>
    <definedName name="solver_mrt" localSheetId="6" hidden="1">0.075</definedName>
    <definedName name="solver_mrt" localSheetId="2" hidden="1">0.075</definedName>
    <definedName name="solver_mrt" localSheetId="5" hidden="1">0.075</definedName>
    <definedName name="solver_mrt" localSheetId="4" hidden="1">0.075</definedName>
    <definedName name="solver_mrt" localSheetId="0" hidden="1">0.075</definedName>
    <definedName name="solver_mrt" localSheetId="3" hidden="1">0.075</definedName>
    <definedName name="solver_msl" localSheetId="1" hidden="1">2</definedName>
    <definedName name="solver_msl" localSheetId="6" hidden="1">2</definedName>
    <definedName name="solver_msl" localSheetId="2" hidden="1">2</definedName>
    <definedName name="solver_msl" localSheetId="5" hidden="1">2</definedName>
    <definedName name="solver_msl" localSheetId="4" hidden="1">2</definedName>
    <definedName name="solver_msl" localSheetId="0" hidden="1">2</definedName>
    <definedName name="solver_msl" localSheetId="3" hidden="1">2</definedName>
    <definedName name="solver_neg" localSheetId="1" hidden="1">1</definedName>
    <definedName name="solver_neg" localSheetId="6" hidden="1">1</definedName>
    <definedName name="solver_neg" localSheetId="2" hidden="1">1</definedName>
    <definedName name="solver_neg" localSheetId="5" hidden="1">1</definedName>
    <definedName name="solver_neg" localSheetId="4" hidden="1">1</definedName>
    <definedName name="solver_neg" localSheetId="0" hidden="1">1</definedName>
    <definedName name="solver_neg" localSheetId="3" hidden="1">1</definedName>
    <definedName name="solver_nod" localSheetId="1" hidden="1">2147483647</definedName>
    <definedName name="solver_nod" localSheetId="6" hidden="1">2147483647</definedName>
    <definedName name="solver_nod" localSheetId="2" hidden="1">2147483647</definedName>
    <definedName name="solver_nod" localSheetId="5" hidden="1">2147483647</definedName>
    <definedName name="solver_nod" localSheetId="4" hidden="1">2147483647</definedName>
    <definedName name="solver_nod" localSheetId="0" hidden="1">2147483647</definedName>
    <definedName name="solver_nod" localSheetId="3" hidden="1">2147483647</definedName>
    <definedName name="solver_num" localSheetId="1" hidden="1">2</definedName>
    <definedName name="solver_num" localSheetId="6" hidden="1">3</definedName>
    <definedName name="solver_num" localSheetId="2" hidden="1">1</definedName>
    <definedName name="solver_num" localSheetId="5" hidden="1">1</definedName>
    <definedName name="solver_num" localSheetId="4" hidden="1">2</definedName>
    <definedName name="solver_num" localSheetId="0" hidden="1">1</definedName>
    <definedName name="solver_num" localSheetId="3" hidden="1">2</definedName>
    <definedName name="solver_opt" localSheetId="1" hidden="1">Autos!$F$4</definedName>
    <definedName name="solver_opt" localSheetId="6" hidden="1">BigMac!$B$20</definedName>
    <definedName name="solver_opt" localSheetId="2" hidden="1">Diet!$H$4</definedName>
    <definedName name="solver_opt" localSheetId="5" hidden="1">'Exemple 2'!$E$3</definedName>
    <definedName name="solver_opt" localSheetId="4" hidden="1">Finco!$L$4</definedName>
    <definedName name="solver_opt" localSheetId="0" hidden="1">Giapetto!$F$4</definedName>
    <definedName name="solver_opt" localSheetId="3" hidden="1">Horaire!$K$4</definedName>
    <definedName name="solver_pre" localSheetId="1" hidden="1">0.000001</definedName>
    <definedName name="solver_pre" localSheetId="6" hidden="1">0.000001</definedName>
    <definedName name="solver_pre" localSheetId="2" hidden="1">0.000001</definedName>
    <definedName name="solver_pre" localSheetId="5" hidden="1">0.000001</definedName>
    <definedName name="solver_pre" localSheetId="4" hidden="1">0.000001</definedName>
    <definedName name="solver_pre" localSheetId="0" hidden="1">0.000001</definedName>
    <definedName name="solver_pre" localSheetId="3" hidden="1">0.000001</definedName>
    <definedName name="solver_rbv" localSheetId="1" hidden="1">1</definedName>
    <definedName name="solver_rbv" localSheetId="6" hidden="1">1</definedName>
    <definedName name="solver_rbv" localSheetId="2" hidden="1">1</definedName>
    <definedName name="solver_rbv" localSheetId="5" hidden="1">1</definedName>
    <definedName name="solver_rbv" localSheetId="4" hidden="1">1</definedName>
    <definedName name="solver_rbv" localSheetId="0" hidden="1">1</definedName>
    <definedName name="solver_rbv" localSheetId="3" hidden="1">1</definedName>
    <definedName name="solver_rel1" localSheetId="1" hidden="1">1</definedName>
    <definedName name="solver_rel1" localSheetId="6" hidden="1">3</definedName>
    <definedName name="solver_rel1" localSheetId="2" hidden="1">3</definedName>
    <definedName name="solver_rel1" localSheetId="5" hidden="1">1</definedName>
    <definedName name="solver_rel1" localSheetId="4" hidden="1">1</definedName>
    <definedName name="solver_rel1" localSheetId="0" hidden="1">1</definedName>
    <definedName name="solver_rel1" localSheetId="3" hidden="1">4</definedName>
    <definedName name="solver_rel2" localSheetId="1" hidden="1">3</definedName>
    <definedName name="solver_rel2" localSheetId="6" hidden="1">1</definedName>
    <definedName name="solver_rel2" localSheetId="4" hidden="1">2</definedName>
    <definedName name="solver_rel2" localSheetId="3" hidden="1">3</definedName>
    <definedName name="solver_rel3" localSheetId="6" hidden="1">3</definedName>
    <definedName name="solver_rhs1" localSheetId="1" hidden="1">Autos!$F$7:$F$8</definedName>
    <definedName name="solver_rhs1" localSheetId="6" hidden="1">BigMac!$D$21</definedName>
    <definedName name="solver_rhs1" localSheetId="2" hidden="1">Diet!$H$7:$H$10</definedName>
    <definedName name="solver_rhs1" localSheetId="5" hidden="1">'Exemple 2'!$F$6:$F$9</definedName>
    <definedName name="solver_rhs1" localSheetId="4" hidden="1">Finco!$L$10:$L$14</definedName>
    <definedName name="solver_rhs1" localSheetId="0" hidden="1">Giapetto!$F$7:$F$9</definedName>
    <definedName name="solver_rhs1" localSheetId="3" hidden="1">entier</definedName>
    <definedName name="solver_rhs2" localSheetId="1" hidden="1">Autos!$F$9:$F$10</definedName>
    <definedName name="solver_rhs2" localSheetId="6" hidden="1">BigMac!$E$22:$F$22</definedName>
    <definedName name="solver_rhs2" localSheetId="4" hidden="1">Finco!$L$7:$L$9</definedName>
    <definedName name="solver_rhs2" localSheetId="3" hidden="1">Horaire!$K$7:$K$13</definedName>
    <definedName name="solver_rhs3" localSheetId="6" hidden="1">BigMac!$G$21:$M$21</definedName>
    <definedName name="solver_rlx" localSheetId="1" hidden="1">2</definedName>
    <definedName name="solver_rlx" localSheetId="6" hidden="1">2</definedName>
    <definedName name="solver_rlx" localSheetId="2" hidden="1">2</definedName>
    <definedName name="solver_rlx" localSheetId="5" hidden="1">2</definedName>
    <definedName name="solver_rlx" localSheetId="4" hidden="1">2</definedName>
    <definedName name="solver_rlx" localSheetId="0" hidden="1">2</definedName>
    <definedName name="solver_rlx" localSheetId="3" hidden="1">2</definedName>
    <definedName name="solver_rsd" localSheetId="1" hidden="1">0</definedName>
    <definedName name="solver_rsd" localSheetId="6" hidden="1">0</definedName>
    <definedName name="solver_rsd" localSheetId="2" hidden="1">0</definedName>
    <definedName name="solver_rsd" localSheetId="5" hidden="1">0</definedName>
    <definedName name="solver_rsd" localSheetId="4" hidden="1">0</definedName>
    <definedName name="solver_rsd" localSheetId="0" hidden="1">0</definedName>
    <definedName name="solver_rsd" localSheetId="3" hidden="1">0</definedName>
    <definedName name="solver_scl" localSheetId="1" hidden="1">1</definedName>
    <definedName name="solver_scl" localSheetId="6" hidden="1">1</definedName>
    <definedName name="solver_scl" localSheetId="2" hidden="1">1</definedName>
    <definedName name="solver_scl" localSheetId="5" hidden="1">1</definedName>
    <definedName name="solver_scl" localSheetId="4" hidden="1">1</definedName>
    <definedName name="solver_scl" localSheetId="0" hidden="1">2</definedName>
    <definedName name="solver_scl" localSheetId="3" hidden="1">1</definedName>
    <definedName name="solver_sho" localSheetId="1" hidden="1">2</definedName>
    <definedName name="solver_sho" localSheetId="6" hidden="1">2</definedName>
    <definedName name="solver_sho" localSheetId="2" hidden="1">2</definedName>
    <definedName name="solver_sho" localSheetId="5" hidden="1">2</definedName>
    <definedName name="solver_sho" localSheetId="4" hidden="1">2</definedName>
    <definedName name="solver_sho" localSheetId="0" hidden="1">2</definedName>
    <definedName name="solver_sho" localSheetId="3" hidden="1">2</definedName>
    <definedName name="solver_ssz" localSheetId="1" hidden="1">100</definedName>
    <definedName name="solver_ssz" localSheetId="6" hidden="1">100</definedName>
    <definedName name="solver_ssz" localSheetId="2" hidden="1">100</definedName>
    <definedName name="solver_ssz" localSheetId="5" hidden="1">100</definedName>
    <definedName name="solver_ssz" localSheetId="4" hidden="1">100</definedName>
    <definedName name="solver_ssz" localSheetId="0" hidden="1">100</definedName>
    <definedName name="solver_ssz" localSheetId="3" hidden="1">100</definedName>
    <definedName name="solver_tim" localSheetId="1" hidden="1">2147483647</definedName>
    <definedName name="solver_tim" localSheetId="6" hidden="1">2147483647</definedName>
    <definedName name="solver_tim" localSheetId="2" hidden="1">2147483647</definedName>
    <definedName name="solver_tim" localSheetId="5" hidden="1">2147483647</definedName>
    <definedName name="solver_tim" localSheetId="4" hidden="1">2147483647</definedName>
    <definedName name="solver_tim" localSheetId="0" hidden="1">2147483647</definedName>
    <definedName name="solver_tim" localSheetId="3" hidden="1">2147483647</definedName>
    <definedName name="solver_tol" localSheetId="1" hidden="1">0.01</definedName>
    <definedName name="solver_tol" localSheetId="6" hidden="1">0.01</definedName>
    <definedName name="solver_tol" localSheetId="2" hidden="1">0.01</definedName>
    <definedName name="solver_tol" localSheetId="5" hidden="1">0.01</definedName>
    <definedName name="solver_tol" localSheetId="4" hidden="1">0.01</definedName>
    <definedName name="solver_tol" localSheetId="0" hidden="1">0.01</definedName>
    <definedName name="solver_tol" localSheetId="3" hidden="1">0.01</definedName>
    <definedName name="solver_typ" localSheetId="1" hidden="1">1</definedName>
    <definedName name="solver_typ" localSheetId="6" hidden="1">2</definedName>
    <definedName name="solver_typ" localSheetId="2" hidden="1">2</definedName>
    <definedName name="solver_typ" localSheetId="5" hidden="1">1</definedName>
    <definedName name="solver_typ" localSheetId="4" hidden="1">1</definedName>
    <definedName name="solver_typ" localSheetId="0" hidden="1">1</definedName>
    <definedName name="solver_typ" localSheetId="3" hidden="1">2</definedName>
    <definedName name="solver_val" localSheetId="1" hidden="1">0</definedName>
    <definedName name="solver_val" localSheetId="6" hidden="1">0</definedName>
    <definedName name="solver_val" localSheetId="2" hidden="1">0</definedName>
    <definedName name="solver_val" localSheetId="5" hidden="1">0</definedName>
    <definedName name="solver_val" localSheetId="4" hidden="1">0</definedName>
    <definedName name="solver_val" localSheetId="0" hidden="1">0</definedName>
    <definedName name="solver_val" localSheetId="3" hidden="1">0</definedName>
    <definedName name="solver_ver" localSheetId="1" hidden="1">2</definedName>
    <definedName name="solver_ver" localSheetId="6" hidden="1">2</definedName>
    <definedName name="solver_ver" localSheetId="2" hidden="1">2</definedName>
    <definedName name="solver_ver" localSheetId="5" hidden="1">2</definedName>
    <definedName name="solver_ver" localSheetId="4" hidden="1">2</definedName>
    <definedName name="solver_ver" localSheetId="0" hidden="1">2</definedName>
    <definedName name="solver_ver" localSheetId="3" hidden="1">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3" l="1"/>
  <c r="M26" i="13" s="1"/>
  <c r="L25" i="13"/>
  <c r="L26" i="13" s="1"/>
  <c r="K25" i="13"/>
  <c r="K26" i="13" s="1"/>
  <c r="J25" i="13"/>
  <c r="J26" i="13" s="1"/>
  <c r="I25" i="13"/>
  <c r="I26" i="13" s="1"/>
  <c r="H25" i="13"/>
  <c r="H26" i="13" s="1"/>
  <c r="G25" i="13"/>
  <c r="G26" i="13" s="1"/>
  <c r="F25" i="13"/>
  <c r="F26" i="13" s="1"/>
  <c r="E25" i="13"/>
  <c r="D25" i="13"/>
  <c r="D26" i="13" s="1"/>
  <c r="C25" i="13"/>
  <c r="B25" i="13"/>
  <c r="M20" i="13"/>
  <c r="M23" i="13" s="1"/>
  <c r="L20" i="13"/>
  <c r="L23" i="13" s="1"/>
  <c r="K20" i="13"/>
  <c r="K23" i="13" s="1"/>
  <c r="J20" i="13"/>
  <c r="J23" i="13" s="1"/>
  <c r="I20" i="13"/>
  <c r="I23" i="13" s="1"/>
  <c r="H20" i="13"/>
  <c r="H23" i="13" s="1"/>
  <c r="G20" i="13"/>
  <c r="G23" i="13" s="1"/>
  <c r="F20" i="13"/>
  <c r="F23" i="13" s="1"/>
  <c r="E20" i="13"/>
  <c r="D20" i="13"/>
  <c r="D23" i="13" s="1"/>
  <c r="C20" i="13"/>
  <c r="E22" i="13" s="1"/>
  <c r="B20" i="13"/>
  <c r="J8" i="12"/>
  <c r="M8" i="12" s="1"/>
  <c r="J9" i="12"/>
  <c r="M9" i="12" s="1"/>
  <c r="J10" i="12"/>
  <c r="M10" i="12" s="1"/>
  <c r="J11" i="12"/>
  <c r="M11" i="12" s="1"/>
  <c r="J12" i="12"/>
  <c r="M12" i="12" s="1"/>
  <c r="J13" i="12"/>
  <c r="M13" i="12" s="1"/>
  <c r="J14" i="12"/>
  <c r="M14" i="12" s="1"/>
  <c r="J7" i="12"/>
  <c r="M7" i="12" s="1"/>
  <c r="L4" i="12"/>
  <c r="D7" i="9"/>
  <c r="G7" i="9" s="1"/>
  <c r="D8" i="9"/>
  <c r="G8" i="9" s="1"/>
  <c r="D9" i="9"/>
  <c r="G9" i="9" s="1"/>
  <c r="D6" i="9"/>
  <c r="G6" i="9" s="1"/>
  <c r="E3" i="9"/>
  <c r="K4" i="8"/>
  <c r="I8" i="8"/>
  <c r="L8" i="8" s="1"/>
  <c r="I9" i="8"/>
  <c r="L9" i="8" s="1"/>
  <c r="I10" i="8"/>
  <c r="L10" i="8" s="1"/>
  <c r="I11" i="8"/>
  <c r="L11" i="8" s="1"/>
  <c r="I12" i="8"/>
  <c r="L12" i="8" s="1"/>
  <c r="I13" i="8"/>
  <c r="L13" i="8" s="1"/>
  <c r="I7" i="8"/>
  <c r="L7" i="8" s="1"/>
  <c r="F8" i="7"/>
  <c r="I8" i="7" s="1"/>
  <c r="F9" i="7"/>
  <c r="I9" i="7" s="1"/>
  <c r="F10" i="7"/>
  <c r="I10" i="7" s="1"/>
  <c r="F7" i="7"/>
  <c r="I7" i="7" s="1"/>
  <c r="H4" i="7"/>
  <c r="D9" i="6"/>
  <c r="G9" i="6" s="1"/>
  <c r="C8" i="6"/>
  <c r="B8" i="6"/>
  <c r="D8" i="6" s="1"/>
  <c r="G8" i="6" s="1"/>
  <c r="C7" i="6"/>
  <c r="B7" i="6"/>
  <c r="D7" i="6" s="1"/>
  <c r="G7" i="6" s="1"/>
  <c r="D10" i="6"/>
  <c r="G10" i="6" s="1"/>
  <c r="F4" i="6"/>
  <c r="D8" i="1"/>
  <c r="G8" i="1" s="1"/>
  <c r="D9" i="1"/>
  <c r="G9" i="1" s="1"/>
  <c r="D7" i="1"/>
  <c r="G7" i="1" s="1"/>
  <c r="F4" i="1"/>
  <c r="E26" i="13" l="1"/>
  <c r="E23" i="13"/>
</calcChain>
</file>

<file path=xl/sharedStrings.xml><?xml version="1.0" encoding="utf-8"?>
<sst xmlns="http://schemas.openxmlformats.org/spreadsheetml/2006/main" count="203" uniqueCount="115">
  <si>
    <t>Produits</t>
  </si>
  <si>
    <t>Soldats</t>
  </si>
  <si>
    <t>Trains</t>
  </si>
  <si>
    <t>x1</t>
  </si>
  <si>
    <t>x2</t>
  </si>
  <si>
    <t>Contraintes</t>
  </si>
  <si>
    <t>Finition</t>
  </si>
  <si>
    <t>Menuiserie</t>
  </si>
  <si>
    <t>LHS</t>
  </si>
  <si>
    <t>RHS</t>
  </si>
  <si>
    <t>z</t>
  </si>
  <si>
    <t>Profit total</t>
  </si>
  <si>
    <t>Profits unit.</t>
  </si>
  <si>
    <t>Quantités</t>
  </si>
  <si>
    <t>&lt;=</t>
  </si>
  <si>
    <t>&lt;=, &gt;= or =</t>
  </si>
  <si>
    <t>Ecart</t>
  </si>
  <si>
    <t>Camions</t>
  </si>
  <si>
    <t>Autos</t>
  </si>
  <si>
    <t>Peinture</t>
  </si>
  <si>
    <t>Carrosserie</t>
  </si>
  <si>
    <t>&gt;=</t>
  </si>
  <si>
    <t>Prod. Camions</t>
  </si>
  <si>
    <t>Prod. Autos</t>
  </si>
  <si>
    <t>Aliments</t>
  </si>
  <si>
    <t>Brownies</t>
  </si>
  <si>
    <t>Cola</t>
  </si>
  <si>
    <t>Cheesecake</t>
  </si>
  <si>
    <t>Ice cream</t>
  </si>
  <si>
    <t>x3</t>
  </si>
  <si>
    <t>x4</t>
  </si>
  <si>
    <t>Coûts unit.</t>
  </si>
  <si>
    <t>Coût total</t>
  </si>
  <si>
    <t>Calories</t>
  </si>
  <si>
    <t>Chocolate</t>
  </si>
  <si>
    <t>Sugar</t>
  </si>
  <si>
    <t>Fat</t>
  </si>
  <si>
    <t>Horaires</t>
  </si>
  <si>
    <t>Lu-Ve</t>
  </si>
  <si>
    <t>Ma-Sa</t>
  </si>
  <si>
    <t>Me-Di</t>
  </si>
  <si>
    <t>Je-Lu</t>
  </si>
  <si>
    <t>Ve-Ma</t>
  </si>
  <si>
    <t>Sa-Me</t>
  </si>
  <si>
    <t>Di-Je</t>
  </si>
  <si>
    <t>Salaire hebd.</t>
  </si>
  <si>
    <t>x5</t>
  </si>
  <si>
    <t>x6</t>
  </si>
  <si>
    <t>x7</t>
  </si>
  <si>
    <t>Nb. Tps-plein</t>
  </si>
  <si>
    <t>Lundi</t>
  </si>
  <si>
    <t>Mardi</t>
  </si>
  <si>
    <t>Mercredi</t>
  </si>
  <si>
    <t>Jeudi</t>
  </si>
  <si>
    <t>Vendredi</t>
  </si>
  <si>
    <t>Samedi</t>
  </si>
  <si>
    <t>Dimanche</t>
  </si>
  <si>
    <t>Nb. Total</t>
  </si>
  <si>
    <t>Investments</t>
  </si>
  <si>
    <t>A</t>
  </si>
  <si>
    <t>B</t>
  </si>
  <si>
    <t>C</t>
  </si>
  <si>
    <t>D</t>
  </si>
  <si>
    <t>E</t>
  </si>
  <si>
    <t>Cash t3</t>
  </si>
  <si>
    <t>S0</t>
  </si>
  <si>
    <t>S1</t>
  </si>
  <si>
    <t>S2</t>
  </si>
  <si>
    <t>Amounts</t>
  </si>
  <si>
    <t>Result t3</t>
  </si>
  <si>
    <t>Constraints</t>
  </si>
  <si>
    <t>t0</t>
  </si>
  <si>
    <t>t1</t>
  </si>
  <si>
    <t>t2</t>
  </si>
  <si>
    <t>Diversity B</t>
  </si>
  <si>
    <t>Diversity C</t>
  </si>
  <si>
    <t>Diversity D</t>
  </si>
  <si>
    <t>Diversity E</t>
  </si>
  <si>
    <t>Diversity A</t>
  </si>
  <si>
    <t>=</t>
  </si>
  <si>
    <t>Big Mac</t>
  </si>
  <si>
    <t>Cal.</t>
  </si>
  <si>
    <t>Prot.</t>
  </si>
  <si>
    <t>B1</t>
  </si>
  <si>
    <t>B2</t>
  </si>
  <si>
    <t>Nia.</t>
  </si>
  <si>
    <t>Calc.</t>
  </si>
  <si>
    <t>$</t>
  </si>
  <si>
    <t>g</t>
  </si>
  <si>
    <t>mg</t>
  </si>
  <si>
    <t>% RDA</t>
  </si>
  <si>
    <t>Test</t>
  </si>
  <si>
    <t>Hamburger</t>
  </si>
  <si>
    <t>McLean Deluxe</t>
  </si>
  <si>
    <t>Small Fr.fries</t>
  </si>
  <si>
    <t>Chicken</t>
  </si>
  <si>
    <t>Honey</t>
  </si>
  <si>
    <t>Chef salad</t>
  </si>
  <si>
    <t>Garden salad</t>
  </si>
  <si>
    <t>Egg McMuffin</t>
  </si>
  <si>
    <t>Wheaties</t>
  </si>
  <si>
    <t>Vanilla Yogurt</t>
  </si>
  <si>
    <t>Milk</t>
  </si>
  <si>
    <t>Orange juice</t>
  </si>
  <si>
    <t>Grapef. juice</t>
  </si>
  <si>
    <t>Apple juice</t>
  </si>
  <si>
    <t>Total</t>
  </si>
  <si>
    <t>Au moins</t>
  </si>
  <si>
    <t>Au plus</t>
  </si>
  <si>
    <t>Plats</t>
  </si>
  <si>
    <t>Repas</t>
  </si>
  <si>
    <t>Prix</t>
  </si>
  <si>
    <t>Sel</t>
  </si>
  <si>
    <t>Fer</t>
  </si>
  <si>
    <t>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</si>
</sst>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_);[Red]\(#,##0\ &quot;€&quot;\)"/>
    <numFmt numFmtId="167" formatCode="#,##0\ &quot;€&quot;"/>
    <numFmt numFmtId="174" formatCode="0.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theme="2" tint="-0.4999847407452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7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167" fontId="2" fillId="0" borderId="1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6" fontId="0" fillId="0" borderId="0" xfId="0" applyNumberFormat="1"/>
    <xf numFmtId="0" fontId="0" fillId="0" borderId="0" xfId="0" applyFont="1"/>
    <xf numFmtId="0" fontId="2" fillId="0" borderId="7" xfId="0" applyFont="1" applyBorder="1"/>
    <xf numFmtId="0" fontId="2" fillId="0" borderId="1" xfId="0" applyFont="1" applyBorder="1"/>
    <xf numFmtId="0" fontId="0" fillId="0" borderId="0" xfId="0" quotePrefix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3" xfId="0" applyFont="1" applyBorder="1"/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/>
    <xf numFmtId="0" fontId="6" fillId="0" borderId="4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applyFont="1"/>
    <xf numFmtId="2" fontId="8" fillId="0" borderId="8" xfId="0" applyNumberFormat="1" applyFont="1" applyBorder="1"/>
    <xf numFmtId="0" fontId="5" fillId="0" borderId="4" xfId="0" applyFont="1" applyBorder="1"/>
    <xf numFmtId="0" fontId="7" fillId="0" borderId="5" xfId="0" applyFont="1" applyBorder="1"/>
    <xf numFmtId="0" fontId="6" fillId="0" borderId="5" xfId="0" applyFont="1" applyBorder="1"/>
    <xf numFmtId="0" fontId="6" fillId="0" borderId="15" xfId="0" applyFont="1" applyBorder="1"/>
    <xf numFmtId="2" fontId="8" fillId="0" borderId="14" xfId="0" applyNumberFormat="1" applyFont="1" applyBorder="1"/>
    <xf numFmtId="0" fontId="5" fillId="0" borderId="5" xfId="0" applyFont="1" applyBorder="1"/>
    <xf numFmtId="0" fontId="7" fillId="0" borderId="5" xfId="0" quotePrefix="1" applyFont="1" applyBorder="1" applyAlignment="1">
      <alignment horizontal="left"/>
    </xf>
    <xf numFmtId="0" fontId="7" fillId="0" borderId="6" xfId="0" applyFont="1" applyBorder="1"/>
    <xf numFmtId="0" fontId="6" fillId="0" borderId="6" xfId="0" applyFont="1" applyBorder="1"/>
    <xf numFmtId="0" fontId="6" fillId="0" borderId="12" xfId="0" applyFont="1" applyBorder="1"/>
    <xf numFmtId="0" fontId="6" fillId="0" borderId="13" xfId="0" applyFont="1" applyBorder="1"/>
    <xf numFmtId="2" fontId="8" fillId="0" borderId="11" xfId="0" applyNumberFormat="1" applyFont="1" applyBorder="1"/>
    <xf numFmtId="0" fontId="5" fillId="0" borderId="6" xfId="0" applyFont="1" applyBorder="1"/>
    <xf numFmtId="0" fontId="7" fillId="0" borderId="0" xfId="0" applyFont="1"/>
    <xf numFmtId="0" fontId="7" fillId="0" borderId="1" xfId="0" applyFont="1" applyBorder="1"/>
    <xf numFmtId="0" fontId="7" fillId="0" borderId="5" xfId="0" applyFont="1" applyBorder="1" applyAlignment="1">
      <alignment horizontal="left"/>
    </xf>
    <xf numFmtId="0" fontId="6" fillId="0" borderId="7" xfId="0" applyFont="1" applyBorder="1"/>
    <xf numFmtId="0" fontId="5" fillId="0" borderId="2" xfId="0" applyFont="1" applyBorder="1"/>
    <xf numFmtId="0" fontId="5" fillId="0" borderId="1" xfId="0" applyFont="1" applyBorder="1"/>
    <xf numFmtId="0" fontId="7" fillId="0" borderId="2" xfId="0" applyFont="1" applyFill="1" applyBorder="1"/>
    <xf numFmtId="0" fontId="0" fillId="0" borderId="2" xfId="0" applyFont="1" applyBorder="1"/>
    <xf numFmtId="0" fontId="0" fillId="0" borderId="3" xfId="0" applyFont="1" applyBorder="1"/>
    <xf numFmtId="174" fontId="8" fillId="0" borderId="1" xfId="0" applyNumberFormat="1" applyFont="1" applyBorder="1"/>
    <xf numFmtId="174" fontId="8" fillId="0" borderId="7" xfId="0" applyNumberFormat="1" applyFont="1" applyBorder="1"/>
    <xf numFmtId="174" fontId="8" fillId="0" borderId="3" xfId="0" applyNumberFormat="1" applyFont="1" applyBorder="1"/>
    <xf numFmtId="174" fontId="6" fillId="0" borderId="12" xfId="0" applyNumberFormat="1" applyFont="1" applyBorder="1"/>
    <xf numFmtId="174" fontId="8" fillId="0" borderId="2" xfId="0" applyNumberFormat="1" applyFont="1" applyBorder="1"/>
    <xf numFmtId="0" fontId="7" fillId="0" borderId="12" xfId="0" applyFont="1" applyBorder="1" applyAlignment="1">
      <alignment horizontal="center"/>
    </xf>
    <xf numFmtId="174" fontId="5" fillId="0" borderId="7" xfId="0" applyNumberFormat="1" applyFont="1" applyBorder="1"/>
    <xf numFmtId="1" fontId="5" fillId="0" borderId="7" xfId="0" applyNumberFormat="1" applyFont="1" applyBorder="1"/>
  </cellXfs>
  <cellStyles count="1">
    <cellStyle name="Normal" xfId="0" builtinId="0"/>
  </cellStyles>
  <dxfs count="12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B83CC-8872-974F-84FE-EC8ED64F42DC}">
  <dimension ref="A1:G9"/>
  <sheetViews>
    <sheetView tabSelected="1" workbookViewId="0">
      <selection activeCell="B4" sqref="B4"/>
    </sheetView>
  </sheetViews>
  <sheetFormatPr baseColWidth="10" defaultRowHeight="16"/>
  <sheetData>
    <row r="1" spans="1:7" s="2" customFormat="1">
      <c r="A1" s="2" t="s">
        <v>0</v>
      </c>
      <c r="B1" s="3" t="s">
        <v>1</v>
      </c>
      <c r="C1" s="3" t="s">
        <v>2</v>
      </c>
    </row>
    <row r="2" spans="1:7" s="2" customFormat="1">
      <c r="A2" s="2" t="s">
        <v>12</v>
      </c>
      <c r="B2" s="5">
        <v>3</v>
      </c>
      <c r="C2" s="5">
        <v>2</v>
      </c>
      <c r="F2" s="3"/>
    </row>
    <row r="3" spans="1:7" s="2" customFormat="1">
      <c r="B3" s="3" t="s">
        <v>3</v>
      </c>
      <c r="C3" s="3" t="s">
        <v>4</v>
      </c>
      <c r="F3" s="3" t="s">
        <v>10</v>
      </c>
    </row>
    <row r="4" spans="1:7">
      <c r="A4" s="2" t="s">
        <v>13</v>
      </c>
      <c r="B4" s="8"/>
      <c r="C4" s="9"/>
      <c r="E4" s="7" t="s">
        <v>11</v>
      </c>
      <c r="F4" s="10">
        <f>SUMPRODUCT(B2:C2,B4:C4)</f>
        <v>0</v>
      </c>
    </row>
    <row r="5" spans="1:7">
      <c r="B5" s="1"/>
      <c r="C5" s="1"/>
    </row>
    <row r="6" spans="1:7" s="2" customFormat="1">
      <c r="A6" s="2" t="s">
        <v>5</v>
      </c>
      <c r="D6" s="3" t="s">
        <v>8</v>
      </c>
      <c r="E6" s="6" t="s">
        <v>15</v>
      </c>
      <c r="F6" s="3" t="s">
        <v>9</v>
      </c>
      <c r="G6" s="3" t="s">
        <v>16</v>
      </c>
    </row>
    <row r="7" spans="1:7">
      <c r="A7" s="2" t="s">
        <v>6</v>
      </c>
      <c r="B7">
        <v>2</v>
      </c>
      <c r="C7">
        <v>1</v>
      </c>
      <c r="D7" s="11">
        <f>SUMPRODUCT(B7:C7,B$4:C$4)</f>
        <v>0</v>
      </c>
      <c r="E7" s="4" t="s">
        <v>14</v>
      </c>
      <c r="F7">
        <v>100</v>
      </c>
      <c r="G7" s="11">
        <f>F7-D7</f>
        <v>100</v>
      </c>
    </row>
    <row r="8" spans="1:7">
      <c r="A8" s="2" t="s">
        <v>7</v>
      </c>
      <c r="B8">
        <v>1</v>
      </c>
      <c r="C8">
        <v>1</v>
      </c>
      <c r="D8" s="12">
        <f t="shared" ref="D8:D9" si="0">SUMPRODUCT(B8:C8,B$4:C$4)</f>
        <v>0</v>
      </c>
      <c r="E8" s="4" t="s">
        <v>14</v>
      </c>
      <c r="F8">
        <v>80</v>
      </c>
      <c r="G8" s="12">
        <f t="shared" ref="G8:G9" si="1">F8-D8</f>
        <v>80</v>
      </c>
    </row>
    <row r="9" spans="1:7">
      <c r="A9" s="2" t="s">
        <v>1</v>
      </c>
      <c r="B9">
        <v>1</v>
      </c>
      <c r="C9">
        <v>0</v>
      </c>
      <c r="D9" s="13">
        <f t="shared" si="0"/>
        <v>0</v>
      </c>
      <c r="E9" s="4" t="s">
        <v>14</v>
      </c>
      <c r="F9">
        <v>40</v>
      </c>
      <c r="G9" s="13">
        <f t="shared" si="1"/>
        <v>40</v>
      </c>
    </row>
  </sheetData>
  <conditionalFormatting sqref="G7:G9">
    <cfRule type="cellIs" dxfId="11" priority="1" operator="lessThan">
      <formula>0</formula>
    </cfRule>
    <cfRule type="cellIs" dxfId="10" priority="3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6F78-59AB-054C-AD58-ADADBBDA3E41}">
  <dimension ref="A1:G10"/>
  <sheetViews>
    <sheetView workbookViewId="0">
      <selection activeCell="D8" sqref="D8"/>
    </sheetView>
  </sheetViews>
  <sheetFormatPr baseColWidth="10" defaultRowHeight="16"/>
  <cols>
    <col min="1" max="1" width="12.33203125" customWidth="1"/>
  </cols>
  <sheetData>
    <row r="1" spans="1:7" s="2" customFormat="1">
      <c r="A1" s="2" t="s">
        <v>0</v>
      </c>
      <c r="B1" s="3" t="s">
        <v>17</v>
      </c>
      <c r="C1" s="3" t="s">
        <v>18</v>
      </c>
    </row>
    <row r="2" spans="1:7">
      <c r="A2" s="2" t="s">
        <v>12</v>
      </c>
      <c r="B2" s="14">
        <v>300</v>
      </c>
      <c r="C2" s="14">
        <v>200</v>
      </c>
    </row>
    <row r="3" spans="1:7">
      <c r="A3" s="2"/>
      <c r="B3" s="3" t="s">
        <v>3</v>
      </c>
      <c r="C3" s="3" t="s">
        <v>4</v>
      </c>
      <c r="E3" s="2"/>
      <c r="F3" s="3" t="s">
        <v>10</v>
      </c>
    </row>
    <row r="4" spans="1:7">
      <c r="A4" s="2" t="s">
        <v>13</v>
      </c>
      <c r="B4" s="8"/>
      <c r="C4" s="9"/>
      <c r="E4" s="7" t="s">
        <v>11</v>
      </c>
      <c r="F4" s="10">
        <f>SUMPRODUCT(B2:C2,B4:C4)</f>
        <v>0</v>
      </c>
    </row>
    <row r="6" spans="1:7">
      <c r="A6" s="2" t="s">
        <v>5</v>
      </c>
      <c r="D6" s="3" t="s">
        <v>8</v>
      </c>
      <c r="E6" s="6" t="s">
        <v>15</v>
      </c>
      <c r="F6" s="3" t="s">
        <v>9</v>
      </c>
      <c r="G6" s="3" t="s">
        <v>16</v>
      </c>
    </row>
    <row r="7" spans="1:7">
      <c r="A7" s="2" t="s">
        <v>19</v>
      </c>
      <c r="B7">
        <f>1/40</f>
        <v>2.5000000000000001E-2</v>
      </c>
      <c r="C7">
        <f>1/60</f>
        <v>1.6666666666666666E-2</v>
      </c>
      <c r="D7" s="11">
        <f>SUMPRODUCT(B7:C7,B$4:C$4)</f>
        <v>0</v>
      </c>
      <c r="E7" s="4" t="s">
        <v>14</v>
      </c>
      <c r="F7">
        <v>1</v>
      </c>
      <c r="G7" s="11">
        <f>F7-D7</f>
        <v>1</v>
      </c>
    </row>
    <row r="8" spans="1:7">
      <c r="A8" s="2" t="s">
        <v>20</v>
      </c>
      <c r="B8">
        <f>1/50</f>
        <v>0.02</v>
      </c>
      <c r="C8">
        <f>1/50</f>
        <v>0.02</v>
      </c>
      <c r="D8" s="12">
        <f t="shared" ref="D8:D10" si="0">SUMPRODUCT(B8:C8,B$4:C$4)</f>
        <v>0</v>
      </c>
      <c r="E8" s="4" t="s">
        <v>14</v>
      </c>
      <c r="F8">
        <v>1</v>
      </c>
      <c r="G8" s="12">
        <f t="shared" ref="G8:G10" si="1">F8-D8</f>
        <v>1</v>
      </c>
    </row>
    <row r="9" spans="1:7">
      <c r="A9" s="2" t="s">
        <v>22</v>
      </c>
      <c r="B9">
        <v>1</v>
      </c>
      <c r="C9">
        <v>0</v>
      </c>
      <c r="D9" s="12">
        <f t="shared" ref="D9" si="2">SUMPRODUCT(B9:C9,B$4:C$4)</f>
        <v>0</v>
      </c>
      <c r="E9" s="4" t="s">
        <v>21</v>
      </c>
      <c r="F9">
        <v>30</v>
      </c>
      <c r="G9" s="12">
        <f>D9-F9</f>
        <v>-30</v>
      </c>
    </row>
    <row r="10" spans="1:7">
      <c r="A10" s="2" t="s">
        <v>23</v>
      </c>
      <c r="B10">
        <v>0</v>
      </c>
      <c r="C10">
        <v>1</v>
      </c>
      <c r="D10" s="13">
        <f t="shared" si="0"/>
        <v>0</v>
      </c>
      <c r="E10" s="4" t="s">
        <v>21</v>
      </c>
      <c r="F10">
        <v>20</v>
      </c>
      <c r="G10" s="13">
        <f>D10-F10</f>
        <v>-20</v>
      </c>
    </row>
  </sheetData>
  <conditionalFormatting sqref="G7:G8 G10">
    <cfRule type="cellIs" dxfId="9" priority="3" operator="lessThan">
      <formula>0</formula>
    </cfRule>
    <cfRule type="cellIs" dxfId="8" priority="4" operator="lessThan">
      <formula>0</formula>
    </cfRule>
  </conditionalFormatting>
  <conditionalFormatting sqref="G9">
    <cfRule type="cellIs" dxfId="7" priority="1" operator="lessThan">
      <formula>0</formula>
    </cfRule>
    <cfRule type="cellIs" dxfId="6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7DBEC-D703-974B-B931-DC092A605CF3}">
  <dimension ref="A1:I10"/>
  <sheetViews>
    <sheetView workbookViewId="0">
      <selection activeCell="F6" sqref="F6:I6"/>
    </sheetView>
  </sheetViews>
  <sheetFormatPr baseColWidth="10" defaultRowHeight="16"/>
  <cols>
    <col min="1" max="1" width="10.83203125" style="2"/>
  </cols>
  <sheetData>
    <row r="1" spans="1:9" s="2" customFormat="1">
      <c r="A1" s="2" t="s">
        <v>24</v>
      </c>
      <c r="B1" s="3" t="s">
        <v>25</v>
      </c>
      <c r="C1" s="3" t="s">
        <v>28</v>
      </c>
      <c r="D1" s="3" t="s">
        <v>26</v>
      </c>
      <c r="E1" s="3" t="s">
        <v>27</v>
      </c>
    </row>
    <row r="2" spans="1:9">
      <c r="A2" s="2" t="s">
        <v>31</v>
      </c>
      <c r="B2">
        <v>50</v>
      </c>
      <c r="C2">
        <v>20</v>
      </c>
      <c r="D2">
        <v>30</v>
      </c>
      <c r="E2">
        <v>80</v>
      </c>
    </row>
    <row r="3" spans="1:9">
      <c r="B3" s="3" t="s">
        <v>3</v>
      </c>
      <c r="C3" s="3" t="s">
        <v>4</v>
      </c>
      <c r="D3" s="3" t="s">
        <v>29</v>
      </c>
      <c r="E3" s="3" t="s">
        <v>30</v>
      </c>
      <c r="H3" s="3" t="s">
        <v>10</v>
      </c>
    </row>
    <row r="4" spans="1:9">
      <c r="A4" s="2" t="s">
        <v>13</v>
      </c>
      <c r="B4" s="8"/>
      <c r="C4" s="16"/>
      <c r="D4" s="16"/>
      <c r="E4" s="9"/>
      <c r="G4" s="2" t="s">
        <v>32</v>
      </c>
      <c r="H4" s="17">
        <f>SUMPRODUCT(B2:E2,B4:E4)</f>
        <v>0</v>
      </c>
    </row>
    <row r="6" spans="1:9">
      <c r="A6" s="2" t="s">
        <v>5</v>
      </c>
      <c r="F6" s="3" t="s">
        <v>8</v>
      </c>
      <c r="G6" s="6" t="s">
        <v>15</v>
      </c>
      <c r="H6" s="3" t="s">
        <v>9</v>
      </c>
      <c r="I6" s="3" t="s">
        <v>16</v>
      </c>
    </row>
    <row r="7" spans="1:9">
      <c r="A7" s="2" t="s">
        <v>33</v>
      </c>
      <c r="B7">
        <v>400</v>
      </c>
      <c r="C7">
        <v>200</v>
      </c>
      <c r="D7">
        <v>150</v>
      </c>
      <c r="E7">
        <v>500</v>
      </c>
      <c r="F7" s="11">
        <f>SUMPRODUCT(B$4:E$4,B7:E7)</f>
        <v>0</v>
      </c>
      <c r="G7" s="4" t="s">
        <v>21</v>
      </c>
      <c r="H7">
        <v>500</v>
      </c>
      <c r="I7" s="11">
        <f>F7-H7</f>
        <v>-500</v>
      </c>
    </row>
    <row r="8" spans="1:9">
      <c r="A8" s="2" t="s">
        <v>34</v>
      </c>
      <c r="B8">
        <v>3</v>
      </c>
      <c r="C8">
        <v>2</v>
      </c>
      <c r="D8">
        <v>0</v>
      </c>
      <c r="E8">
        <v>0</v>
      </c>
      <c r="F8" s="12">
        <f t="shared" ref="F8:F10" si="0">SUMPRODUCT(B$4:E$4,B8:E8)</f>
        <v>0</v>
      </c>
      <c r="G8" s="4" t="s">
        <v>21</v>
      </c>
      <c r="H8">
        <v>6</v>
      </c>
      <c r="I8" s="12">
        <f t="shared" ref="I8:I10" si="1">F8-H8</f>
        <v>-6</v>
      </c>
    </row>
    <row r="9" spans="1:9">
      <c r="A9" s="2" t="s">
        <v>35</v>
      </c>
      <c r="B9">
        <v>2</v>
      </c>
      <c r="C9">
        <v>2</v>
      </c>
      <c r="D9">
        <v>4</v>
      </c>
      <c r="E9">
        <v>4</v>
      </c>
      <c r="F9" s="12">
        <f t="shared" si="0"/>
        <v>0</v>
      </c>
      <c r="G9" s="4" t="s">
        <v>21</v>
      </c>
      <c r="H9">
        <v>10</v>
      </c>
      <c r="I9" s="12">
        <f t="shared" si="1"/>
        <v>-10</v>
      </c>
    </row>
    <row r="10" spans="1:9">
      <c r="A10" s="2" t="s">
        <v>36</v>
      </c>
      <c r="B10">
        <v>2</v>
      </c>
      <c r="C10">
        <v>4</v>
      </c>
      <c r="D10">
        <v>1</v>
      </c>
      <c r="E10">
        <v>5</v>
      </c>
      <c r="F10" s="13">
        <f t="shared" si="0"/>
        <v>0</v>
      </c>
      <c r="G10" s="4" t="s">
        <v>21</v>
      </c>
      <c r="H10">
        <v>8</v>
      </c>
      <c r="I10" s="13">
        <f t="shared" si="1"/>
        <v>-8</v>
      </c>
    </row>
  </sheetData>
  <conditionalFormatting sqref="I7:I10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42BC-5177-4D40-99D3-287C2149CE9C}">
  <dimension ref="A1:L13"/>
  <sheetViews>
    <sheetView workbookViewId="0">
      <selection activeCell="I6" sqref="I6:L6"/>
    </sheetView>
  </sheetViews>
  <sheetFormatPr baseColWidth="10" defaultRowHeight="16"/>
  <cols>
    <col min="1" max="1" width="12.33203125" style="2" customWidth="1"/>
  </cols>
  <sheetData>
    <row r="1" spans="1:12" s="2" customFormat="1">
      <c r="A1" s="2" t="s">
        <v>37</v>
      </c>
      <c r="B1" s="3" t="s">
        <v>38</v>
      </c>
      <c r="C1" s="3" t="s">
        <v>39</v>
      </c>
      <c r="D1" s="3" t="s">
        <v>40</v>
      </c>
      <c r="E1" s="3" t="s">
        <v>41</v>
      </c>
      <c r="F1" s="3" t="s">
        <v>42</v>
      </c>
      <c r="G1" s="3" t="s">
        <v>43</v>
      </c>
      <c r="H1" s="3" t="s">
        <v>44</v>
      </c>
    </row>
    <row r="2" spans="1:12">
      <c r="A2" s="2" t="s">
        <v>45</v>
      </c>
      <c r="B2">
        <v>500</v>
      </c>
      <c r="C2">
        <v>550</v>
      </c>
      <c r="D2">
        <v>650</v>
      </c>
      <c r="E2">
        <v>650</v>
      </c>
      <c r="F2">
        <v>650</v>
      </c>
      <c r="G2">
        <v>650</v>
      </c>
      <c r="H2">
        <v>600</v>
      </c>
    </row>
    <row r="3" spans="1:12">
      <c r="B3" s="3" t="s">
        <v>3</v>
      </c>
      <c r="C3" s="3" t="s">
        <v>4</v>
      </c>
      <c r="D3" s="3" t="s">
        <v>29</v>
      </c>
      <c r="E3" s="3" t="s">
        <v>30</v>
      </c>
      <c r="F3" s="3" t="s">
        <v>46</v>
      </c>
      <c r="G3" s="3" t="s">
        <v>47</v>
      </c>
      <c r="H3" s="3" t="s">
        <v>48</v>
      </c>
      <c r="K3" s="3" t="s">
        <v>10</v>
      </c>
    </row>
    <row r="4" spans="1:12">
      <c r="A4" s="2" t="s">
        <v>49</v>
      </c>
      <c r="B4" s="8">
        <v>6</v>
      </c>
      <c r="C4" s="16">
        <v>6</v>
      </c>
      <c r="D4" s="16">
        <v>0</v>
      </c>
      <c r="E4" s="16">
        <v>8</v>
      </c>
      <c r="F4" s="16">
        <v>0</v>
      </c>
      <c r="G4" s="16">
        <v>2</v>
      </c>
      <c r="H4" s="9">
        <v>1</v>
      </c>
      <c r="J4" s="2" t="s">
        <v>57</v>
      </c>
      <c r="K4" s="17">
        <f>SUMPRODUCT(B2:H2,B4:H4)</f>
        <v>13400</v>
      </c>
    </row>
    <row r="6" spans="1:12">
      <c r="A6" s="2" t="s">
        <v>5</v>
      </c>
      <c r="I6" s="3" t="s">
        <v>8</v>
      </c>
      <c r="J6" s="6" t="s">
        <v>15</v>
      </c>
      <c r="K6" s="3" t="s">
        <v>9</v>
      </c>
      <c r="L6" s="3" t="s">
        <v>16</v>
      </c>
    </row>
    <row r="7" spans="1:12">
      <c r="A7" s="2" t="s">
        <v>50</v>
      </c>
      <c r="B7">
        <v>1</v>
      </c>
      <c r="E7">
        <v>1</v>
      </c>
      <c r="F7">
        <v>1</v>
      </c>
      <c r="G7">
        <v>1</v>
      </c>
      <c r="H7">
        <v>1</v>
      </c>
      <c r="I7" s="11">
        <f>SUMPRODUCT(B7:H7,B$4:H$4)</f>
        <v>17</v>
      </c>
      <c r="J7" s="4" t="s">
        <v>21</v>
      </c>
      <c r="K7">
        <v>17</v>
      </c>
      <c r="L7" s="11">
        <f>I7-K7</f>
        <v>0</v>
      </c>
    </row>
    <row r="8" spans="1:12">
      <c r="A8" s="2" t="s">
        <v>51</v>
      </c>
      <c r="B8">
        <v>1</v>
      </c>
      <c r="C8">
        <v>1</v>
      </c>
      <c r="F8">
        <v>1</v>
      </c>
      <c r="G8">
        <v>1</v>
      </c>
      <c r="H8">
        <v>1</v>
      </c>
      <c r="I8" s="12">
        <f t="shared" ref="I8:I13" si="0">SUMPRODUCT(B8:H8,B$4:H$4)</f>
        <v>15</v>
      </c>
      <c r="J8" s="4" t="s">
        <v>21</v>
      </c>
      <c r="K8">
        <v>13</v>
      </c>
      <c r="L8" s="12">
        <f t="shared" ref="L8:L13" si="1">I8-K8</f>
        <v>2</v>
      </c>
    </row>
    <row r="9" spans="1:12">
      <c r="A9" s="2" t="s">
        <v>52</v>
      </c>
      <c r="B9">
        <v>1</v>
      </c>
      <c r="C9">
        <v>1</v>
      </c>
      <c r="D9">
        <v>1</v>
      </c>
      <c r="G9">
        <v>1</v>
      </c>
      <c r="H9">
        <v>1</v>
      </c>
      <c r="I9" s="12">
        <f t="shared" si="0"/>
        <v>15</v>
      </c>
      <c r="J9" s="4" t="s">
        <v>21</v>
      </c>
      <c r="K9">
        <v>15</v>
      </c>
      <c r="L9" s="12">
        <f t="shared" si="1"/>
        <v>0</v>
      </c>
    </row>
    <row r="10" spans="1:12">
      <c r="A10" s="2" t="s">
        <v>53</v>
      </c>
      <c r="B10">
        <v>1</v>
      </c>
      <c r="C10">
        <v>1</v>
      </c>
      <c r="D10">
        <v>1</v>
      </c>
      <c r="E10">
        <v>1</v>
      </c>
      <c r="H10">
        <v>1</v>
      </c>
      <c r="I10" s="12">
        <f t="shared" si="0"/>
        <v>21</v>
      </c>
      <c r="J10" s="4" t="s">
        <v>21</v>
      </c>
      <c r="K10">
        <v>19</v>
      </c>
      <c r="L10" s="12">
        <f t="shared" si="1"/>
        <v>2</v>
      </c>
    </row>
    <row r="11" spans="1:12">
      <c r="A11" s="2" t="s">
        <v>54</v>
      </c>
      <c r="B11">
        <v>1</v>
      </c>
      <c r="C11">
        <v>1</v>
      </c>
      <c r="D11">
        <v>1</v>
      </c>
      <c r="E11">
        <v>1</v>
      </c>
      <c r="F11">
        <v>1</v>
      </c>
      <c r="I11" s="12">
        <f t="shared" si="0"/>
        <v>20</v>
      </c>
      <c r="J11" s="4" t="s">
        <v>21</v>
      </c>
      <c r="K11">
        <v>14</v>
      </c>
      <c r="L11" s="12">
        <f t="shared" si="1"/>
        <v>6</v>
      </c>
    </row>
    <row r="12" spans="1:12">
      <c r="A12" s="2" t="s">
        <v>55</v>
      </c>
      <c r="C12">
        <v>1</v>
      </c>
      <c r="D12">
        <v>1</v>
      </c>
      <c r="E12">
        <v>1</v>
      </c>
      <c r="F12">
        <v>1</v>
      </c>
      <c r="G12">
        <v>1</v>
      </c>
      <c r="I12" s="12">
        <f t="shared" si="0"/>
        <v>16</v>
      </c>
      <c r="J12" s="4" t="s">
        <v>21</v>
      </c>
      <c r="K12">
        <v>16</v>
      </c>
      <c r="L12" s="12">
        <f t="shared" si="1"/>
        <v>0</v>
      </c>
    </row>
    <row r="13" spans="1:12">
      <c r="A13" s="2" t="s">
        <v>56</v>
      </c>
      <c r="D13">
        <v>1</v>
      </c>
      <c r="E13">
        <v>1</v>
      </c>
      <c r="F13">
        <v>1</v>
      </c>
      <c r="G13">
        <v>1</v>
      </c>
      <c r="H13">
        <v>1</v>
      </c>
      <c r="I13" s="13">
        <f t="shared" si="0"/>
        <v>11</v>
      </c>
      <c r="J13" s="4" t="s">
        <v>21</v>
      </c>
      <c r="K13">
        <v>11</v>
      </c>
      <c r="L13" s="13">
        <f t="shared" si="1"/>
        <v>0</v>
      </c>
    </row>
  </sheetData>
  <conditionalFormatting sqref="L7:L13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38CA-95C2-1A49-B43B-E7A4B87CBC96}">
  <dimension ref="A1:M14"/>
  <sheetViews>
    <sheetView workbookViewId="0">
      <selection activeCell="H6" sqref="H6"/>
    </sheetView>
  </sheetViews>
  <sheetFormatPr baseColWidth="10" defaultRowHeight="16"/>
  <cols>
    <col min="1" max="1" width="11.6640625" style="2" customWidth="1"/>
  </cols>
  <sheetData>
    <row r="1" spans="1:13" s="2" customFormat="1">
      <c r="A1" s="2" t="s">
        <v>58</v>
      </c>
      <c r="B1" s="3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3" t="s">
        <v>65</v>
      </c>
      <c r="H1" s="3" t="s">
        <v>66</v>
      </c>
      <c r="I1" s="3" t="s">
        <v>67</v>
      </c>
    </row>
    <row r="2" spans="1:13">
      <c r="A2" s="2" t="s">
        <v>64</v>
      </c>
      <c r="B2">
        <v>0</v>
      </c>
      <c r="C2">
        <v>1</v>
      </c>
      <c r="D2">
        <v>0</v>
      </c>
      <c r="E2">
        <v>1.9</v>
      </c>
      <c r="F2">
        <v>1.5</v>
      </c>
      <c r="G2">
        <v>0</v>
      </c>
      <c r="H2">
        <v>0</v>
      </c>
      <c r="I2">
        <v>1.08</v>
      </c>
    </row>
    <row r="3" spans="1:13"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65</v>
      </c>
      <c r="H3" s="3" t="s">
        <v>66</v>
      </c>
      <c r="I3" s="3" t="s">
        <v>67</v>
      </c>
      <c r="L3" s="3" t="s">
        <v>10</v>
      </c>
    </row>
    <row r="4" spans="1:13">
      <c r="A4" s="2" t="s">
        <v>68</v>
      </c>
      <c r="B4" s="8"/>
      <c r="C4" s="16"/>
      <c r="D4" s="16"/>
      <c r="E4" s="16"/>
      <c r="F4" s="16"/>
      <c r="G4" s="16"/>
      <c r="H4" s="16"/>
      <c r="I4" s="9"/>
      <c r="K4" s="2" t="s">
        <v>69</v>
      </c>
      <c r="L4" s="17">
        <f>SUMPRODUCT(B2:I2,B4:I4)</f>
        <v>0</v>
      </c>
    </row>
    <row r="6" spans="1:13">
      <c r="A6" s="2" t="s">
        <v>70</v>
      </c>
      <c r="J6" s="3" t="s">
        <v>8</v>
      </c>
      <c r="K6" s="6" t="s">
        <v>15</v>
      </c>
      <c r="L6" s="3" t="s">
        <v>9</v>
      </c>
      <c r="M6" s="3" t="s">
        <v>16</v>
      </c>
    </row>
    <row r="7" spans="1:13">
      <c r="A7" s="2" t="s">
        <v>71</v>
      </c>
      <c r="B7">
        <v>1</v>
      </c>
      <c r="D7">
        <v>1</v>
      </c>
      <c r="E7">
        <v>1</v>
      </c>
      <c r="G7">
        <v>1</v>
      </c>
      <c r="J7" s="11">
        <f>SUMPRODUCT(B7:I7,B$4:I$4)</f>
        <v>0</v>
      </c>
      <c r="K7" s="18" t="s">
        <v>79</v>
      </c>
      <c r="L7">
        <v>100000</v>
      </c>
      <c r="M7" s="11">
        <f>ABS(J7-L7)</f>
        <v>100000</v>
      </c>
    </row>
    <row r="8" spans="1:13">
      <c r="A8" s="2" t="s">
        <v>72</v>
      </c>
      <c r="B8">
        <v>0.5</v>
      </c>
      <c r="C8">
        <v>-1</v>
      </c>
      <c r="D8">
        <v>1.2</v>
      </c>
      <c r="G8">
        <v>1.08</v>
      </c>
      <c r="H8">
        <v>-1</v>
      </c>
      <c r="J8" s="12">
        <f t="shared" ref="J8:J14" si="0">SUMPRODUCT(B8:I8,B$4:I$4)</f>
        <v>0</v>
      </c>
      <c r="K8" s="18" t="s">
        <v>79</v>
      </c>
      <c r="L8">
        <v>0</v>
      </c>
      <c r="M8" s="12">
        <f t="shared" ref="M8:M9" si="1">ABS(J8-L8)</f>
        <v>0</v>
      </c>
    </row>
    <row r="9" spans="1:13">
      <c r="A9" s="2" t="s">
        <v>73</v>
      </c>
      <c r="B9">
        <v>1</v>
      </c>
      <c r="C9">
        <v>0.5</v>
      </c>
      <c r="F9">
        <v>-1</v>
      </c>
      <c r="H9">
        <v>1.08</v>
      </c>
      <c r="I9">
        <v>-1</v>
      </c>
      <c r="J9" s="12">
        <f t="shared" si="0"/>
        <v>0</v>
      </c>
      <c r="K9" s="18" t="s">
        <v>79</v>
      </c>
      <c r="L9">
        <v>0</v>
      </c>
      <c r="M9" s="12">
        <f t="shared" si="1"/>
        <v>0</v>
      </c>
    </row>
    <row r="10" spans="1:13">
      <c r="A10" s="2" t="s">
        <v>78</v>
      </c>
      <c r="B10">
        <v>1</v>
      </c>
      <c r="J10" s="12">
        <f t="shared" si="0"/>
        <v>0</v>
      </c>
      <c r="K10" s="4" t="s">
        <v>14</v>
      </c>
      <c r="L10">
        <v>75000</v>
      </c>
      <c r="M10" s="12">
        <f>L10-J10</f>
        <v>75000</v>
      </c>
    </row>
    <row r="11" spans="1:13">
      <c r="A11" s="2" t="s">
        <v>74</v>
      </c>
      <c r="C11">
        <v>1</v>
      </c>
      <c r="J11" s="12">
        <f t="shared" si="0"/>
        <v>0</v>
      </c>
      <c r="K11" s="4" t="s">
        <v>14</v>
      </c>
      <c r="L11">
        <v>75000</v>
      </c>
      <c r="M11" s="12">
        <f t="shared" ref="M11:M14" si="2">L11-J11</f>
        <v>75000</v>
      </c>
    </row>
    <row r="12" spans="1:13">
      <c r="A12" s="2" t="s">
        <v>75</v>
      </c>
      <c r="D12">
        <v>1</v>
      </c>
      <c r="J12" s="12">
        <f t="shared" si="0"/>
        <v>0</v>
      </c>
      <c r="K12" s="4" t="s">
        <v>14</v>
      </c>
      <c r="L12">
        <v>75000</v>
      </c>
      <c r="M12" s="12">
        <f t="shared" si="2"/>
        <v>75000</v>
      </c>
    </row>
    <row r="13" spans="1:13">
      <c r="A13" s="2" t="s">
        <v>76</v>
      </c>
      <c r="E13">
        <v>1</v>
      </c>
      <c r="J13" s="12">
        <f t="shared" si="0"/>
        <v>0</v>
      </c>
      <c r="K13" s="4" t="s">
        <v>14</v>
      </c>
      <c r="L13">
        <v>75000</v>
      </c>
      <c r="M13" s="12">
        <f t="shared" si="2"/>
        <v>75000</v>
      </c>
    </row>
    <row r="14" spans="1:13">
      <c r="A14" s="2" t="s">
        <v>77</v>
      </c>
      <c r="F14">
        <v>1</v>
      </c>
      <c r="J14" s="13">
        <f t="shared" si="0"/>
        <v>0</v>
      </c>
      <c r="K14" s="4" t="s">
        <v>14</v>
      </c>
      <c r="L14">
        <v>75000</v>
      </c>
      <c r="M14" s="13">
        <f t="shared" si="2"/>
        <v>75000</v>
      </c>
    </row>
  </sheetData>
  <conditionalFormatting sqref="M7:M14">
    <cfRule type="cellIs" dxfId="3" priority="1" operator="lessThan">
      <formula>0</formula>
    </cfRule>
    <cfRule type="cellIs" dxfId="2" priority="3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28778-57E8-7F4F-AE5B-D7130D4F7BCE}">
  <dimension ref="A1:G9"/>
  <sheetViews>
    <sheetView workbookViewId="0">
      <selection activeCell="L28" sqref="L28"/>
    </sheetView>
  </sheetViews>
  <sheetFormatPr baseColWidth="10" defaultRowHeight="16"/>
  <cols>
    <col min="1" max="1" width="10.83203125" style="2"/>
  </cols>
  <sheetData>
    <row r="1" spans="1:7">
      <c r="B1">
        <v>40</v>
      </c>
      <c r="C1">
        <v>30</v>
      </c>
    </row>
    <row r="2" spans="1:7">
      <c r="B2" s="3" t="s">
        <v>3</v>
      </c>
      <c r="C2" s="3" t="s">
        <v>4</v>
      </c>
      <c r="E2" s="3" t="s">
        <v>10</v>
      </c>
    </row>
    <row r="3" spans="1:7">
      <c r="B3" s="8"/>
      <c r="C3" s="9"/>
      <c r="E3" s="17">
        <f>SUMPRODUCT(B3:C3,B1:C1)</f>
        <v>0</v>
      </c>
    </row>
    <row r="5" spans="1:7">
      <c r="A5" s="2" t="s">
        <v>5</v>
      </c>
      <c r="D5" s="3" t="s">
        <v>8</v>
      </c>
      <c r="E5" s="6" t="s">
        <v>15</v>
      </c>
      <c r="F5" s="3" t="s">
        <v>9</v>
      </c>
      <c r="G5" s="3" t="s">
        <v>16</v>
      </c>
    </row>
    <row r="6" spans="1:7">
      <c r="A6" s="6">
        <v>1</v>
      </c>
      <c r="B6">
        <v>1</v>
      </c>
      <c r="C6">
        <v>0</v>
      </c>
      <c r="D6" s="11">
        <f>SUMPRODUCT(B$3:C$3,B6:C6)</f>
        <v>0</v>
      </c>
      <c r="E6" s="4" t="s">
        <v>14</v>
      </c>
      <c r="F6">
        <v>8</v>
      </c>
      <c r="G6" s="11">
        <f>F6-D6</f>
        <v>8</v>
      </c>
    </row>
    <row r="7" spans="1:7">
      <c r="A7" s="6">
        <v>2</v>
      </c>
      <c r="B7">
        <v>0</v>
      </c>
      <c r="C7">
        <v>1</v>
      </c>
      <c r="D7" s="12">
        <f t="shared" ref="D7:D9" si="0">SUMPRODUCT(B$3:C$3,B7:C7)</f>
        <v>0</v>
      </c>
      <c r="E7" s="4" t="s">
        <v>14</v>
      </c>
      <c r="F7">
        <v>6</v>
      </c>
      <c r="G7" s="12">
        <f t="shared" ref="G7:G9" si="1">F7-D7</f>
        <v>6</v>
      </c>
    </row>
    <row r="8" spans="1:7">
      <c r="A8" s="6">
        <v>3</v>
      </c>
      <c r="B8">
        <v>1</v>
      </c>
      <c r="C8">
        <v>2</v>
      </c>
      <c r="D8" s="12">
        <f t="shared" si="0"/>
        <v>0</v>
      </c>
      <c r="E8" s="4" t="s">
        <v>14</v>
      </c>
      <c r="F8">
        <v>15</v>
      </c>
      <c r="G8" s="12">
        <f t="shared" si="1"/>
        <v>15</v>
      </c>
    </row>
    <row r="9" spans="1:7">
      <c r="A9" s="6">
        <v>4</v>
      </c>
      <c r="B9">
        <v>2</v>
      </c>
      <c r="C9">
        <v>1</v>
      </c>
      <c r="D9" s="13">
        <f t="shared" si="0"/>
        <v>0</v>
      </c>
      <c r="E9" s="4" t="s">
        <v>14</v>
      </c>
      <c r="F9">
        <v>18</v>
      </c>
      <c r="G9" s="13">
        <f t="shared" si="1"/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9053-809A-804A-9E76-0D27AD84D383}">
  <dimension ref="A1:P26"/>
  <sheetViews>
    <sheetView workbookViewId="0">
      <selection activeCell="F30" sqref="F30"/>
    </sheetView>
  </sheetViews>
  <sheetFormatPr baseColWidth="10" defaultRowHeight="16"/>
  <cols>
    <col min="1" max="1" width="16.33203125" customWidth="1"/>
    <col min="2" max="13" width="8.1640625" customWidth="1"/>
    <col min="14" max="14" width="3.5" customWidth="1"/>
    <col min="15" max="16" width="8.1640625" customWidth="1"/>
  </cols>
  <sheetData>
    <row r="1" spans="1:16" s="2" customFormat="1" ht="18">
      <c r="A1" s="20" t="s">
        <v>80</v>
      </c>
      <c r="B1" s="19"/>
      <c r="C1" s="19"/>
      <c r="D1" s="66" t="s">
        <v>5</v>
      </c>
      <c r="E1" s="66"/>
      <c r="F1" s="66"/>
      <c r="G1" s="66"/>
      <c r="H1" s="66"/>
      <c r="I1" s="66"/>
      <c r="J1" s="66"/>
      <c r="K1" s="66"/>
      <c r="L1" s="66"/>
      <c r="M1" s="66"/>
      <c r="N1" s="19"/>
      <c r="O1" s="19"/>
      <c r="P1" s="19"/>
    </row>
    <row r="2" spans="1:16">
      <c r="A2" s="23"/>
      <c r="B2" s="24" t="s">
        <v>111</v>
      </c>
      <c r="C2" s="24" t="s">
        <v>81</v>
      </c>
      <c r="D2" s="25" t="s">
        <v>82</v>
      </c>
      <c r="E2" s="25" t="s">
        <v>114</v>
      </c>
      <c r="F2" s="25" t="s">
        <v>112</v>
      </c>
      <c r="G2" s="25" t="s">
        <v>59</v>
      </c>
      <c r="H2" s="25" t="s">
        <v>61</v>
      </c>
      <c r="I2" s="25" t="s">
        <v>83</v>
      </c>
      <c r="J2" s="25" t="s">
        <v>84</v>
      </c>
      <c r="K2" s="25" t="s">
        <v>85</v>
      </c>
      <c r="L2" s="25" t="s">
        <v>86</v>
      </c>
      <c r="M2" s="26" t="s">
        <v>113</v>
      </c>
      <c r="N2" s="23"/>
      <c r="O2" s="23"/>
      <c r="P2" s="23"/>
    </row>
    <row r="3" spans="1:16">
      <c r="A3" s="27" t="s">
        <v>109</v>
      </c>
      <c r="B3" s="28" t="s">
        <v>87</v>
      </c>
      <c r="C3" s="28"/>
      <c r="D3" s="29" t="s">
        <v>88</v>
      </c>
      <c r="E3" s="29" t="s">
        <v>88</v>
      </c>
      <c r="F3" s="29" t="s">
        <v>89</v>
      </c>
      <c r="G3" s="29"/>
      <c r="H3" s="29"/>
      <c r="I3" s="29"/>
      <c r="J3" s="30" t="s">
        <v>90</v>
      </c>
      <c r="K3" s="29"/>
      <c r="L3" s="29"/>
      <c r="M3" s="31"/>
      <c r="N3" s="23"/>
      <c r="O3" s="32" t="s">
        <v>110</v>
      </c>
      <c r="P3" s="32" t="s">
        <v>91</v>
      </c>
    </row>
    <row r="4" spans="1:16">
      <c r="A4" s="33" t="s">
        <v>92</v>
      </c>
      <c r="B4" s="34">
        <v>0.59</v>
      </c>
      <c r="C4" s="34">
        <v>255</v>
      </c>
      <c r="D4" s="35">
        <v>12</v>
      </c>
      <c r="E4" s="35">
        <v>9</v>
      </c>
      <c r="F4" s="35">
        <v>490</v>
      </c>
      <c r="G4" s="35">
        <v>4</v>
      </c>
      <c r="H4" s="35">
        <v>4</v>
      </c>
      <c r="I4" s="35">
        <v>20</v>
      </c>
      <c r="J4" s="35">
        <v>10</v>
      </c>
      <c r="K4" s="35">
        <v>20</v>
      </c>
      <c r="L4" s="35">
        <v>10</v>
      </c>
      <c r="M4" s="36">
        <v>15</v>
      </c>
      <c r="N4" s="37"/>
      <c r="O4" s="38"/>
      <c r="P4" s="39"/>
    </row>
    <row r="5" spans="1:16">
      <c r="A5" s="40" t="s">
        <v>93</v>
      </c>
      <c r="B5" s="41">
        <v>1.79</v>
      </c>
      <c r="C5" s="41">
        <v>320</v>
      </c>
      <c r="D5" s="37">
        <v>22</v>
      </c>
      <c r="E5" s="37">
        <v>10</v>
      </c>
      <c r="F5" s="37">
        <v>670</v>
      </c>
      <c r="G5" s="37">
        <v>10</v>
      </c>
      <c r="H5" s="37">
        <v>10</v>
      </c>
      <c r="I5" s="37">
        <v>25</v>
      </c>
      <c r="J5" s="37">
        <v>20</v>
      </c>
      <c r="K5" s="37">
        <v>35</v>
      </c>
      <c r="L5" s="37">
        <v>15</v>
      </c>
      <c r="M5" s="42">
        <v>20</v>
      </c>
      <c r="N5" s="37"/>
      <c r="O5" s="43"/>
      <c r="P5" s="44"/>
    </row>
    <row r="6" spans="1:16">
      <c r="A6" s="40" t="s">
        <v>80</v>
      </c>
      <c r="B6" s="41">
        <v>1.65</v>
      </c>
      <c r="C6" s="41">
        <v>500</v>
      </c>
      <c r="D6" s="37">
        <v>25</v>
      </c>
      <c r="E6" s="37">
        <v>26</v>
      </c>
      <c r="F6" s="37">
        <v>890</v>
      </c>
      <c r="G6" s="37">
        <v>6</v>
      </c>
      <c r="H6" s="37">
        <v>2</v>
      </c>
      <c r="I6" s="37">
        <v>30</v>
      </c>
      <c r="J6" s="37">
        <v>25</v>
      </c>
      <c r="K6" s="37">
        <v>35</v>
      </c>
      <c r="L6" s="37">
        <v>25</v>
      </c>
      <c r="M6" s="42">
        <v>20</v>
      </c>
      <c r="N6" s="37"/>
      <c r="O6" s="43"/>
      <c r="P6" s="44"/>
    </row>
    <row r="7" spans="1:16">
      <c r="A7" s="45" t="s">
        <v>94</v>
      </c>
      <c r="B7" s="41">
        <v>0.68</v>
      </c>
      <c r="C7" s="41">
        <v>220</v>
      </c>
      <c r="D7" s="37">
        <v>3</v>
      </c>
      <c r="E7" s="37">
        <v>12</v>
      </c>
      <c r="F7" s="37">
        <v>110</v>
      </c>
      <c r="G7" s="37">
        <v>0</v>
      </c>
      <c r="H7" s="37">
        <v>15</v>
      </c>
      <c r="I7" s="37">
        <v>10</v>
      </c>
      <c r="J7" s="37">
        <v>0</v>
      </c>
      <c r="K7" s="37">
        <v>10</v>
      </c>
      <c r="L7" s="37">
        <v>0</v>
      </c>
      <c r="M7" s="42">
        <v>2</v>
      </c>
      <c r="N7" s="37"/>
      <c r="O7" s="43"/>
      <c r="P7" s="44"/>
    </row>
    <row r="8" spans="1:16">
      <c r="A8" s="40" t="s">
        <v>95</v>
      </c>
      <c r="B8" s="41">
        <v>1.56</v>
      </c>
      <c r="C8" s="41">
        <v>270</v>
      </c>
      <c r="D8" s="37">
        <v>20</v>
      </c>
      <c r="E8" s="37">
        <v>15</v>
      </c>
      <c r="F8" s="37">
        <v>580</v>
      </c>
      <c r="G8" s="37">
        <v>0</v>
      </c>
      <c r="H8" s="37">
        <v>0</v>
      </c>
      <c r="I8" s="37">
        <v>8</v>
      </c>
      <c r="J8" s="37">
        <v>8</v>
      </c>
      <c r="K8" s="37">
        <v>40</v>
      </c>
      <c r="L8" s="37">
        <v>0</v>
      </c>
      <c r="M8" s="42">
        <v>6</v>
      </c>
      <c r="N8" s="37"/>
      <c r="O8" s="43"/>
      <c r="P8" s="44"/>
    </row>
    <row r="9" spans="1:16">
      <c r="A9" s="40" t="s">
        <v>96</v>
      </c>
      <c r="B9" s="41">
        <v>0</v>
      </c>
      <c r="C9" s="41">
        <v>45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42">
        <v>0</v>
      </c>
      <c r="N9" s="37"/>
      <c r="O9" s="43"/>
      <c r="P9" s="44"/>
    </row>
    <row r="10" spans="1:16">
      <c r="A10" s="40" t="s">
        <v>97</v>
      </c>
      <c r="B10" s="41">
        <v>2.69</v>
      </c>
      <c r="C10" s="41">
        <v>170</v>
      </c>
      <c r="D10" s="37">
        <v>17</v>
      </c>
      <c r="E10" s="37">
        <v>9</v>
      </c>
      <c r="F10" s="37">
        <v>400</v>
      </c>
      <c r="G10" s="37">
        <v>100</v>
      </c>
      <c r="H10" s="37">
        <v>35</v>
      </c>
      <c r="I10" s="37">
        <v>20</v>
      </c>
      <c r="J10" s="37">
        <v>15</v>
      </c>
      <c r="K10" s="37">
        <v>20</v>
      </c>
      <c r="L10" s="37">
        <v>15</v>
      </c>
      <c r="M10" s="42">
        <v>8</v>
      </c>
      <c r="N10" s="37"/>
      <c r="O10" s="43"/>
      <c r="P10" s="44"/>
    </row>
    <row r="11" spans="1:16">
      <c r="A11" s="40" t="s">
        <v>98</v>
      </c>
      <c r="B11" s="41">
        <v>1.96</v>
      </c>
      <c r="C11" s="41">
        <v>50</v>
      </c>
      <c r="D11" s="37">
        <v>4</v>
      </c>
      <c r="E11" s="37">
        <v>2</v>
      </c>
      <c r="F11" s="37">
        <v>70</v>
      </c>
      <c r="G11" s="37">
        <v>90</v>
      </c>
      <c r="H11" s="37">
        <v>35</v>
      </c>
      <c r="I11" s="37">
        <v>6</v>
      </c>
      <c r="J11" s="37">
        <v>6</v>
      </c>
      <c r="K11" s="37">
        <v>2</v>
      </c>
      <c r="L11" s="37">
        <v>4</v>
      </c>
      <c r="M11" s="42">
        <v>8</v>
      </c>
      <c r="N11" s="37"/>
      <c r="O11" s="43"/>
      <c r="P11" s="44"/>
    </row>
    <row r="12" spans="1:16">
      <c r="A12" s="40" t="s">
        <v>99</v>
      </c>
      <c r="B12" s="41">
        <v>1.36</v>
      </c>
      <c r="C12" s="41">
        <v>280</v>
      </c>
      <c r="D12" s="37">
        <v>18</v>
      </c>
      <c r="E12" s="37">
        <v>11</v>
      </c>
      <c r="F12" s="37">
        <v>710</v>
      </c>
      <c r="G12" s="37">
        <v>10</v>
      </c>
      <c r="H12" s="37">
        <v>0</v>
      </c>
      <c r="I12" s="37">
        <v>30</v>
      </c>
      <c r="J12" s="37">
        <v>20</v>
      </c>
      <c r="K12" s="37">
        <v>20</v>
      </c>
      <c r="L12" s="37">
        <v>25</v>
      </c>
      <c r="M12" s="42">
        <v>15</v>
      </c>
      <c r="N12" s="37"/>
      <c r="O12" s="43"/>
      <c r="P12" s="44"/>
    </row>
    <row r="13" spans="1:16">
      <c r="A13" s="40" t="s">
        <v>100</v>
      </c>
      <c r="B13" s="41">
        <v>1.0900000000000001</v>
      </c>
      <c r="C13" s="41">
        <v>90</v>
      </c>
      <c r="D13" s="37">
        <v>2</v>
      </c>
      <c r="E13" s="37">
        <v>1</v>
      </c>
      <c r="F13" s="37">
        <v>220</v>
      </c>
      <c r="G13" s="37">
        <v>20</v>
      </c>
      <c r="H13" s="37">
        <v>20</v>
      </c>
      <c r="I13" s="37">
        <v>20</v>
      </c>
      <c r="J13" s="37">
        <v>20</v>
      </c>
      <c r="K13" s="37">
        <v>20</v>
      </c>
      <c r="L13" s="37">
        <v>2</v>
      </c>
      <c r="M13" s="42">
        <v>20</v>
      </c>
      <c r="N13" s="37"/>
      <c r="O13" s="43"/>
      <c r="P13" s="44"/>
    </row>
    <row r="14" spans="1:16">
      <c r="A14" s="40" t="s">
        <v>101</v>
      </c>
      <c r="B14" s="41">
        <v>0.63</v>
      </c>
      <c r="C14" s="41">
        <v>105</v>
      </c>
      <c r="D14" s="37">
        <v>4</v>
      </c>
      <c r="E14" s="37">
        <v>1</v>
      </c>
      <c r="F14" s="37">
        <v>80</v>
      </c>
      <c r="G14" s="37">
        <v>2</v>
      </c>
      <c r="H14" s="37">
        <v>0</v>
      </c>
      <c r="I14" s="37">
        <v>2</v>
      </c>
      <c r="J14" s="37">
        <v>10</v>
      </c>
      <c r="K14" s="37">
        <v>2</v>
      </c>
      <c r="L14" s="37">
        <v>10</v>
      </c>
      <c r="M14" s="42">
        <v>0</v>
      </c>
      <c r="N14" s="37"/>
      <c r="O14" s="43"/>
      <c r="P14" s="44"/>
    </row>
    <row r="15" spans="1:16">
      <c r="A15" s="40" t="s">
        <v>102</v>
      </c>
      <c r="B15" s="41">
        <v>0.56000000000000005</v>
      </c>
      <c r="C15" s="41">
        <v>110</v>
      </c>
      <c r="D15" s="37">
        <v>9</v>
      </c>
      <c r="E15" s="37">
        <v>2</v>
      </c>
      <c r="F15" s="37">
        <v>130</v>
      </c>
      <c r="G15" s="37">
        <v>10</v>
      </c>
      <c r="H15" s="37">
        <v>4</v>
      </c>
      <c r="I15" s="37">
        <v>8</v>
      </c>
      <c r="J15" s="37">
        <v>30</v>
      </c>
      <c r="K15" s="37">
        <v>0</v>
      </c>
      <c r="L15" s="37">
        <v>30</v>
      </c>
      <c r="M15" s="42">
        <v>0</v>
      </c>
      <c r="N15" s="37"/>
      <c r="O15" s="43"/>
      <c r="P15" s="44"/>
    </row>
    <row r="16" spans="1:16">
      <c r="A16" s="40" t="s">
        <v>103</v>
      </c>
      <c r="B16" s="41">
        <v>0.88</v>
      </c>
      <c r="C16" s="41">
        <v>80</v>
      </c>
      <c r="D16" s="37">
        <v>1</v>
      </c>
      <c r="E16" s="37">
        <v>0</v>
      </c>
      <c r="F16" s="37">
        <v>0</v>
      </c>
      <c r="G16" s="37">
        <v>0</v>
      </c>
      <c r="H16" s="37">
        <v>120</v>
      </c>
      <c r="I16" s="37">
        <v>10</v>
      </c>
      <c r="J16" s="37">
        <v>0</v>
      </c>
      <c r="K16" s="37">
        <v>0</v>
      </c>
      <c r="L16" s="37">
        <v>0</v>
      </c>
      <c r="M16" s="42">
        <v>0</v>
      </c>
      <c r="N16" s="37"/>
      <c r="O16" s="43"/>
      <c r="P16" s="44"/>
    </row>
    <row r="17" spans="1:16">
      <c r="A17" s="40" t="s">
        <v>104</v>
      </c>
      <c r="B17" s="41">
        <v>0.68</v>
      </c>
      <c r="C17" s="41">
        <v>80</v>
      </c>
      <c r="D17" s="37">
        <v>1</v>
      </c>
      <c r="E17" s="37">
        <v>0</v>
      </c>
      <c r="F17" s="37">
        <v>0</v>
      </c>
      <c r="G17" s="37">
        <v>0</v>
      </c>
      <c r="H17" s="37">
        <v>100</v>
      </c>
      <c r="I17" s="37">
        <v>4</v>
      </c>
      <c r="J17" s="37">
        <v>2</v>
      </c>
      <c r="K17" s="37">
        <v>2</v>
      </c>
      <c r="L17" s="37">
        <v>0</v>
      </c>
      <c r="M17" s="42">
        <v>0</v>
      </c>
      <c r="N17" s="37"/>
      <c r="O17" s="43"/>
      <c r="P17" s="44"/>
    </row>
    <row r="18" spans="1:16">
      <c r="A18" s="46" t="s">
        <v>105</v>
      </c>
      <c r="B18" s="47">
        <v>0.68</v>
      </c>
      <c r="C18" s="47">
        <v>90</v>
      </c>
      <c r="D18" s="48">
        <v>0</v>
      </c>
      <c r="E18" s="48">
        <v>0</v>
      </c>
      <c r="F18" s="48">
        <v>5</v>
      </c>
      <c r="G18" s="48">
        <v>0</v>
      </c>
      <c r="H18" s="48">
        <v>2</v>
      </c>
      <c r="I18" s="48">
        <v>2</v>
      </c>
      <c r="J18" s="48">
        <v>0</v>
      </c>
      <c r="K18" s="48">
        <v>0</v>
      </c>
      <c r="L18" s="48">
        <v>0</v>
      </c>
      <c r="M18" s="49">
        <v>4</v>
      </c>
      <c r="N18" s="37"/>
      <c r="O18" s="50"/>
      <c r="P18" s="51"/>
    </row>
    <row r="19" spans="1:16">
      <c r="A19" s="52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>
      <c r="A20" s="53" t="s">
        <v>106</v>
      </c>
      <c r="B20" s="61">
        <f t="shared" ref="B20:M20" si="0">SUMPRODUCT(B4:B18,$O4:$O18)</f>
        <v>0</v>
      </c>
      <c r="C20" s="61">
        <f t="shared" si="0"/>
        <v>0</v>
      </c>
      <c r="D20" s="62">
        <f t="shared" si="0"/>
        <v>0</v>
      </c>
      <c r="E20" s="62">
        <f t="shared" si="0"/>
        <v>0</v>
      </c>
      <c r="F20" s="62">
        <f t="shared" si="0"/>
        <v>0</v>
      </c>
      <c r="G20" s="62">
        <f t="shared" si="0"/>
        <v>0</v>
      </c>
      <c r="H20" s="62">
        <f t="shared" si="0"/>
        <v>0</v>
      </c>
      <c r="I20" s="62">
        <f t="shared" si="0"/>
        <v>0</v>
      </c>
      <c r="J20" s="62">
        <f t="shared" si="0"/>
        <v>0</v>
      </c>
      <c r="K20" s="62">
        <f t="shared" si="0"/>
        <v>0</v>
      </c>
      <c r="L20" s="62">
        <f t="shared" si="0"/>
        <v>0</v>
      </c>
      <c r="M20" s="63">
        <f t="shared" si="0"/>
        <v>0</v>
      </c>
      <c r="N20" s="37"/>
      <c r="O20" s="37"/>
      <c r="P20" s="37"/>
    </row>
    <row r="21" spans="1:16">
      <c r="A21" s="54" t="s">
        <v>107</v>
      </c>
      <c r="B21" s="37"/>
      <c r="C21" s="37"/>
      <c r="D21" s="37">
        <v>55</v>
      </c>
      <c r="E21" s="37"/>
      <c r="F21" s="37"/>
      <c r="G21" s="37">
        <v>100</v>
      </c>
      <c r="H21" s="37">
        <v>100</v>
      </c>
      <c r="I21" s="37">
        <v>100</v>
      </c>
      <c r="J21" s="37">
        <v>100</v>
      </c>
      <c r="K21" s="37">
        <v>100</v>
      </c>
      <c r="L21" s="37">
        <v>100</v>
      </c>
      <c r="M21" s="42">
        <v>100</v>
      </c>
      <c r="N21" s="37"/>
      <c r="O21" s="37"/>
      <c r="P21" s="37"/>
    </row>
    <row r="22" spans="1:16">
      <c r="A22" s="46" t="s">
        <v>108</v>
      </c>
      <c r="B22" s="48"/>
      <c r="C22" s="48"/>
      <c r="D22" s="48"/>
      <c r="E22" s="64">
        <f>C20*0.3/9</f>
        <v>0</v>
      </c>
      <c r="F22" s="48">
        <v>3000</v>
      </c>
      <c r="G22" s="48"/>
      <c r="H22" s="48"/>
      <c r="I22" s="48"/>
      <c r="J22" s="48"/>
      <c r="K22" s="48"/>
      <c r="L22" s="48"/>
      <c r="M22" s="49"/>
      <c r="N22" s="37"/>
      <c r="O22" s="37"/>
      <c r="P22" s="37"/>
    </row>
    <row r="23" spans="1:16">
      <c r="A23" s="53" t="s">
        <v>16</v>
      </c>
      <c r="B23" s="55"/>
      <c r="C23" s="55"/>
      <c r="D23" s="65">
        <f>D20-D21</f>
        <v>-55</v>
      </c>
      <c r="E23" s="62">
        <f>E22-E20</f>
        <v>0</v>
      </c>
      <c r="F23" s="62">
        <f>F22-F20</f>
        <v>3000</v>
      </c>
      <c r="G23" s="62">
        <f t="shared" ref="G23:M23" si="1">G20-G21</f>
        <v>-100</v>
      </c>
      <c r="H23" s="62">
        <f t="shared" si="1"/>
        <v>-100</v>
      </c>
      <c r="I23" s="62">
        <f t="shared" si="1"/>
        <v>-100</v>
      </c>
      <c r="J23" s="62">
        <f t="shared" si="1"/>
        <v>-100</v>
      </c>
      <c r="K23" s="62">
        <f t="shared" si="1"/>
        <v>-100</v>
      </c>
      <c r="L23" s="62">
        <f t="shared" si="1"/>
        <v>-100</v>
      </c>
      <c r="M23" s="63">
        <f t="shared" si="1"/>
        <v>-100</v>
      </c>
      <c r="N23" s="37"/>
      <c r="O23" s="37"/>
      <c r="P23" s="37"/>
    </row>
    <row r="24" spans="1:16">
      <c r="A24" s="52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>
      <c r="A25" s="53" t="s">
        <v>91</v>
      </c>
      <c r="B25" s="56">
        <f t="shared" ref="B25:M25" si="2">SUMPRODUCT(B4:B18,$P4:$P18)</f>
        <v>0</v>
      </c>
      <c r="C25" s="57">
        <f t="shared" si="2"/>
        <v>0</v>
      </c>
      <c r="D25" s="21">
        <f t="shared" si="2"/>
        <v>0</v>
      </c>
      <c r="E25" s="21">
        <f t="shared" si="2"/>
        <v>0</v>
      </c>
      <c r="F25" s="21">
        <f t="shared" si="2"/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22">
        <f t="shared" si="2"/>
        <v>0</v>
      </c>
      <c r="N25" s="37"/>
      <c r="O25" s="37"/>
      <c r="P25" s="37"/>
    </row>
    <row r="26" spans="1:16">
      <c r="A26" s="58" t="s">
        <v>16</v>
      </c>
      <c r="B26" s="59"/>
      <c r="C26" s="60"/>
      <c r="D26" s="21">
        <f>D25-D21</f>
        <v>-55</v>
      </c>
      <c r="E26" s="67">
        <f>E22-E25</f>
        <v>0</v>
      </c>
      <c r="F26" s="68">
        <f>F22-F25</f>
        <v>3000</v>
      </c>
      <c r="G26" s="21">
        <f t="shared" ref="G26:M26" si="3">G25-G21</f>
        <v>-100</v>
      </c>
      <c r="H26" s="21">
        <f t="shared" si="3"/>
        <v>-100</v>
      </c>
      <c r="I26" s="21">
        <f t="shared" si="3"/>
        <v>-100</v>
      </c>
      <c r="J26" s="21">
        <f t="shared" si="3"/>
        <v>-100</v>
      </c>
      <c r="K26" s="21">
        <f t="shared" si="3"/>
        <v>-100</v>
      </c>
      <c r="L26" s="21">
        <f t="shared" si="3"/>
        <v>-100</v>
      </c>
      <c r="M26" s="22">
        <f t="shared" si="3"/>
        <v>-100</v>
      </c>
      <c r="N26" s="15"/>
      <c r="O26" s="15"/>
      <c r="P26" s="15"/>
    </row>
  </sheetData>
  <mergeCells count="1">
    <mergeCell ref="D1:M1"/>
  </mergeCells>
  <conditionalFormatting sqref="D23:M23">
    <cfRule type="cellIs" dxfId="1" priority="2" operator="lessThan">
      <formula>0</formula>
    </cfRule>
  </conditionalFormatting>
  <conditionalFormatting sqref="D26:M2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Giapetto</vt:lpstr>
      <vt:lpstr>Autos</vt:lpstr>
      <vt:lpstr>Diet</vt:lpstr>
      <vt:lpstr>Horaire</vt:lpstr>
      <vt:lpstr>Finco</vt:lpstr>
      <vt:lpstr>Exemple 2</vt:lpstr>
      <vt:lpstr>BigMac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M</dc:creator>
  <cp:lastModifiedBy>Bertrand M</cp:lastModifiedBy>
  <dcterms:created xsi:type="dcterms:W3CDTF">2019-10-20T10:18:14Z</dcterms:created>
  <dcterms:modified xsi:type="dcterms:W3CDTF">2019-10-20T22:39:30Z</dcterms:modified>
</cp:coreProperties>
</file>